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255" windowWidth="11400" windowHeight="11640" activeTab="0"/>
  </bookViews>
  <sheets>
    <sheet name="Лист1" sheetId="1" r:id="rId1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<sst xmlns="http://schemas.openxmlformats.org/spreadsheetml/2006/main" count="54" uniqueCount="54">
  <si>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</si>
  <si>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</si>
  <si>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</si>
  <si>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</si>
  <si>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</si>
  <si>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</si>
  <si>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</si>
  <si>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</si>
  <si>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</si>
  <si>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</si>
  <si>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</si>
  <si>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</si>
  <si>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</si>
  <si>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</si>
  <si>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</si>
  <si>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</si>
  <si>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</si>
  <si>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</si>
  <si>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</si>
  <si>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</si>
  <si>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</si>
  <si>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</si>
  <si>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</si>
  <si>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</si>
  <si>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</si>
  <si>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</si>
  <si>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</si>
  <si>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</si>
  <si>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</si>
  <si>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</si>
  <si>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</si>
  <si>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</si>
  <si>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</si>
  <si>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</si>
  <si>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</si>
  <si>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</si>
  <si>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</si>
  <si>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</si>
  <si>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</si>
  <si>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</si>
  <si>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</si>
  <si>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</si>
  <si>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</si>
  <si>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</si>
  <si>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</si>
  <si>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</si>
  <si>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</si>
  <si>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</si>
  <si>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</si>
  <si>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</si>
  <si>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</si>
  <si>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Отримано безвідсоткову позику з Єдиного казначейського рахунку</t>
  </si>
  <si>
    <t>більше 200 %</t>
  </si>
  <si>
    <t>станом на 14 серпня 2020 року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</si>
</sst>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.0"/>
    <numFmt numFmtId="183" formatCode="000000"/>
    <numFmt numFmtId="184" formatCode="0.0"/>
    <numFmt numFmtId="185" formatCode="0.000"/>
    <numFmt numFmtId="186" formatCode="0.0000"/>
    <numFmt numFmtId="187" formatCode="#,##0.000"/>
    <numFmt numFmtId="188" formatCode="#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0.00"/>
  </numFmts>
  <fonts count="35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2" fillId="0" borderId="0" xfId="58" applyFont="1" applyFill="1" applyAlignment="1">
      <alignment horizontal="left" vertical="center" wrapText="1"/>
      <protection/>
    </xf>
    <xf numFmtId="0" fontId="21" fillId="0" borderId="0" xfId="58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2" fillId="0" borderId="0" xfId="58" applyFont="1" applyFill="1" applyAlignment="1">
      <alignment vertical="center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1" fillId="0" borderId="0" xfId="58" applyFont="1" applyFill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49" fontId="25" fillId="0" borderId="10" xfId="58" applyNumberFormat="1" applyFont="1" applyFill="1" applyBorder="1" applyAlignment="1" applyProtection="1">
      <alignment horizontal="right"/>
      <protection/>
    </xf>
    <xf numFmtId="0" fontId="25" fillId="0" borderId="11" xfId="58" applyFont="1" applyFill="1" applyBorder="1" applyAlignment="1" applyProtection="1">
      <alignment horizontal="left" vertical="center" wrapText="1"/>
      <protection/>
    </xf>
    <xf numFmtId="49" fontId="25" fillId="0" borderId="12" xfId="58" applyNumberFormat="1" applyFont="1" applyFill="1" applyBorder="1" applyAlignment="1" applyProtection="1">
      <alignment horizontal="right"/>
      <protection/>
    </xf>
    <xf numFmtId="0" fontId="25" fillId="0" borderId="13" xfId="58" applyFont="1" applyFill="1" applyBorder="1" applyAlignment="1" applyProtection="1">
      <alignment horizontal="left" vertical="center" wrapText="1"/>
      <protection/>
    </xf>
    <xf numFmtId="183" fontId="24" fillId="0" borderId="14" xfId="58" applyNumberFormat="1" applyFont="1" applyFill="1" applyBorder="1" applyAlignment="1" applyProtection="1">
      <alignment horizontal="right"/>
      <protection hidden="1"/>
    </xf>
    <xf numFmtId="0" fontId="24" fillId="0" borderId="15" xfId="58" applyFont="1" applyFill="1" applyBorder="1" applyAlignment="1" applyProtection="1">
      <alignment horizontal="left" wrapText="1"/>
      <protection hidden="1"/>
    </xf>
    <xf numFmtId="184" fontId="24" fillId="0" borderId="11" xfId="0" applyNumberFormat="1" applyFont="1" applyFill="1" applyBorder="1" applyAlignment="1">
      <alignment horizontal="center" vertical="center"/>
    </xf>
    <xf numFmtId="182" fontId="25" fillId="0" borderId="16" xfId="58" applyNumberFormat="1" applyFont="1" applyFill="1" applyBorder="1" applyAlignment="1">
      <alignment horizontal="center" wrapText="1" shrinkToFit="1"/>
      <protection/>
    </xf>
    <xf numFmtId="2" fontId="28" fillId="33" borderId="0" xfId="54" applyNumberFormat="1" applyFont="1" applyFill="1" applyBorder="1">
      <alignment/>
      <protection/>
    </xf>
    <xf numFmtId="0" fontId="0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8" fillId="33" borderId="0" xfId="54" applyFont="1" applyFill="1" applyBorder="1">
      <alignment/>
      <protection/>
    </xf>
    <xf numFmtId="0" fontId="20" fillId="0" borderId="0" xfId="58" applyFont="1" applyFill="1" applyAlignment="1">
      <alignment horizontal="center" vertical="center" wrapText="1"/>
      <protection/>
    </xf>
    <xf numFmtId="0" fontId="24" fillId="0" borderId="14" xfId="64" applyFont="1" applyFill="1" applyBorder="1" applyAlignment="1" applyProtection="1">
      <alignment horizontal="center" wrapText="1"/>
      <protection/>
    </xf>
    <xf numFmtId="0" fontId="24" fillId="0" borderId="17" xfId="64" applyFont="1" applyFill="1" applyBorder="1" applyAlignment="1" applyProtection="1">
      <alignment horizontal="center" wrapText="1"/>
      <protection/>
    </xf>
    <xf numFmtId="0" fontId="24" fillId="0" borderId="18" xfId="64" applyFont="1" applyFill="1" applyBorder="1" applyAlignment="1" applyProtection="1">
      <alignment horizontal="center" wrapText="1"/>
      <protection/>
    </xf>
    <xf numFmtId="0" fontId="21" fillId="0" borderId="19" xfId="58" applyFont="1" applyFill="1" applyBorder="1" applyAlignment="1">
      <alignment horizontal="center" vertical="center" wrapText="1"/>
      <protection/>
    </xf>
    <xf numFmtId="0" fontId="21" fillId="0" borderId="17" xfId="58" applyFont="1" applyFill="1" applyBorder="1" applyAlignment="1">
      <alignment horizontal="left" vertical="center" wrapText="1"/>
      <protection/>
    </xf>
    <xf numFmtId="0" fontId="21" fillId="0" borderId="15" xfId="64" applyFont="1" applyFill="1" applyBorder="1" applyAlignment="1">
      <alignment horizontal="center" vertical="center" wrapText="1"/>
      <protection/>
    </xf>
    <xf numFmtId="0" fontId="21" fillId="0" borderId="20" xfId="58" applyFont="1" applyFill="1" applyBorder="1" applyAlignment="1">
      <alignment horizontal="center" vertical="center" wrapText="1"/>
      <protection/>
    </xf>
    <xf numFmtId="0" fontId="21" fillId="33" borderId="14" xfId="64" applyFont="1" applyFill="1" applyBorder="1" applyAlignment="1" applyProtection="1">
      <alignment horizontal="center" vertical="center" wrapText="1"/>
      <protection/>
    </xf>
    <xf numFmtId="0" fontId="21" fillId="33" borderId="17" xfId="64" applyFont="1" applyFill="1" applyBorder="1" applyAlignment="1" applyProtection="1">
      <alignment horizontal="center" vertical="center" wrapText="1"/>
      <protection/>
    </xf>
    <xf numFmtId="0" fontId="21" fillId="33" borderId="18" xfId="64" applyFont="1" applyFill="1" applyBorder="1" applyAlignment="1" applyProtection="1">
      <alignment horizontal="center" vertical="center" wrapText="1"/>
      <protection/>
    </xf>
    <xf numFmtId="0" fontId="21" fillId="26" borderId="19" xfId="58" applyNumberFormat="1" applyFont="1" applyFill="1" applyBorder="1" applyAlignment="1" applyProtection="1">
      <alignment horizontal="center" vertical="center"/>
      <protection/>
    </xf>
    <xf numFmtId="0" fontId="21" fillId="26" borderId="15" xfId="58" applyFont="1" applyFill="1" applyBorder="1" applyAlignment="1" applyProtection="1">
      <alignment horizontal="left" vertical="center" wrapText="1"/>
      <protection/>
    </xf>
    <xf numFmtId="182" fontId="24" fillId="26" borderId="15" xfId="58" applyNumberFormat="1" applyFont="1" applyFill="1" applyBorder="1" applyAlignment="1">
      <alignment horizontal="center" vertical="center" wrapText="1" shrinkToFit="1"/>
      <protection/>
    </xf>
    <xf numFmtId="182" fontId="24" fillId="26" borderId="20" xfId="58" applyNumberFormat="1" applyFont="1" applyFill="1" applyBorder="1" applyAlignment="1">
      <alignment horizontal="center" vertical="center" wrapText="1" shrinkToFit="1"/>
      <protection/>
    </xf>
    <xf numFmtId="49" fontId="22" fillId="0" borderId="21" xfId="58" applyNumberFormat="1" applyFont="1" applyFill="1" applyBorder="1" applyAlignment="1" applyProtection="1">
      <alignment horizontal="right"/>
      <protection/>
    </xf>
    <xf numFmtId="0" fontId="25" fillId="0" borderId="22" xfId="58" applyFont="1" applyFill="1" applyBorder="1" applyAlignment="1" applyProtection="1">
      <alignment horizontal="left" wrapText="1"/>
      <protection/>
    </xf>
    <xf numFmtId="182" fontId="25" fillId="0" borderId="11" xfId="54" applyNumberFormat="1" applyFont="1" applyFill="1" applyBorder="1" applyAlignment="1">
      <alignment horizontal="right"/>
      <protection/>
    </xf>
    <xf numFmtId="182" fontId="25" fillId="0" borderId="11" xfId="54" applyNumberFormat="1" applyFont="1" applyBorder="1">
      <alignment/>
      <protection/>
    </xf>
    <xf numFmtId="182" fontId="25" fillId="0" borderId="23" xfId="58" applyNumberFormat="1" applyFont="1" applyFill="1" applyBorder="1" applyAlignment="1">
      <alignment horizontal="right" wrapText="1" shrinkToFit="1"/>
      <protection/>
    </xf>
    <xf numFmtId="49" fontId="22" fillId="0" borderId="10" xfId="58" applyNumberFormat="1" applyFont="1" applyFill="1" applyBorder="1" applyAlignment="1" applyProtection="1">
      <alignment horizontal="right"/>
      <protection/>
    </xf>
    <xf numFmtId="0" fontId="25" fillId="0" borderId="11" xfId="58" applyFont="1" applyFill="1" applyBorder="1" applyAlignment="1" applyProtection="1">
      <alignment horizontal="left" wrapText="1"/>
      <protection/>
    </xf>
    <xf numFmtId="0" fontId="21" fillId="26" borderId="19" xfId="58" applyNumberFormat="1" applyFont="1" applyFill="1" applyBorder="1" applyAlignment="1" applyProtection="1">
      <alignment horizontal="right"/>
      <protection/>
    </xf>
    <xf numFmtId="0" fontId="24" fillId="0" borderId="15" xfId="58" applyFont="1" applyFill="1" applyBorder="1" applyAlignment="1" applyProtection="1">
      <alignment horizontal="left" wrapText="1"/>
      <protection/>
    </xf>
    <xf numFmtId="182" fontId="24" fillId="0" borderId="15" xfId="58" applyNumberFormat="1" applyFont="1" applyFill="1" applyBorder="1" applyAlignment="1">
      <alignment horizontal="right" wrapText="1" shrinkToFit="1"/>
      <protection/>
    </xf>
    <xf numFmtId="49" fontId="22" fillId="0" borderId="12" xfId="58" applyNumberFormat="1" applyFont="1" applyFill="1" applyBorder="1" applyAlignment="1" applyProtection="1">
      <alignment horizontal="right"/>
      <protection/>
    </xf>
    <xf numFmtId="0" fontId="25" fillId="0" borderId="13" xfId="58" applyFont="1" applyFill="1" applyBorder="1" applyAlignment="1" applyProtection="1">
      <alignment horizontal="left" wrapText="1"/>
      <protection/>
    </xf>
    <xf numFmtId="0" fontId="21" fillId="0" borderId="15" xfId="58" applyFont="1" applyFill="1" applyBorder="1" applyAlignment="1" applyProtection="1">
      <alignment horizontal="left" wrapText="1"/>
      <protection/>
    </xf>
    <xf numFmtId="0" fontId="31" fillId="0" borderId="22" xfId="58" applyFont="1" applyFill="1" applyBorder="1" applyAlignment="1" applyProtection="1">
      <alignment horizontal="left" wrapText="1"/>
      <protection/>
    </xf>
    <xf numFmtId="182" fontId="25" fillId="0" borderId="22" xfId="58" applyNumberFormat="1" applyFont="1" applyFill="1" applyBorder="1" applyAlignment="1">
      <alignment horizontal="right" wrapText="1" shrinkToFit="1"/>
      <protection/>
    </xf>
    <xf numFmtId="182" fontId="25" fillId="0" borderId="24" xfId="58" applyNumberFormat="1" applyFont="1" applyFill="1" applyBorder="1" applyAlignment="1">
      <alignment horizontal="right" wrapText="1" shrinkToFit="1"/>
      <protection/>
    </xf>
    <xf numFmtId="0" fontId="21" fillId="27" borderId="14" xfId="58" applyFont="1" applyFill="1" applyBorder="1" applyAlignment="1">
      <alignment horizontal="right" wrapText="1"/>
      <protection/>
    </xf>
    <xf numFmtId="0" fontId="24" fillId="0" borderId="15" xfId="64" applyFont="1" applyFill="1" applyBorder="1" applyAlignment="1" applyProtection="1">
      <alignment horizontal="left" wrapText="1"/>
      <protection/>
    </xf>
    <xf numFmtId="182" fontId="24" fillId="0" borderId="25" xfId="58" applyNumberFormat="1" applyFont="1" applyFill="1" applyBorder="1" applyAlignment="1">
      <alignment horizontal="right" wrapText="1" shrinkToFit="1"/>
      <protection/>
    </xf>
    <xf numFmtId="0" fontId="25" fillId="0" borderId="26" xfId="58" applyFont="1" applyBorder="1" applyAlignment="1">
      <alignment horizontal="right" wrapText="1"/>
      <protection/>
    </xf>
    <xf numFmtId="0" fontId="25" fillId="0" borderId="27" xfId="58" applyFont="1" applyFill="1" applyBorder="1" applyAlignment="1">
      <alignment horizontal="left" wrapText="1"/>
      <protection/>
    </xf>
    <xf numFmtId="0" fontId="25" fillId="0" borderId="10" xfId="58" applyFont="1" applyBorder="1" applyAlignment="1">
      <alignment horizontal="right" wrapText="1"/>
      <protection/>
    </xf>
    <xf numFmtId="0" fontId="25" fillId="0" borderId="11" xfId="58" applyFont="1" applyFill="1" applyBorder="1" applyAlignment="1">
      <alignment horizontal="left" wrapText="1"/>
      <protection/>
    </xf>
    <xf numFmtId="0" fontId="25" fillId="0" borderId="22" xfId="58" applyFont="1" applyFill="1" applyBorder="1" applyAlignment="1">
      <alignment horizontal="left" wrapText="1"/>
      <protection/>
    </xf>
    <xf numFmtId="0" fontId="24" fillId="27" borderId="28" xfId="58" applyFont="1" applyFill="1" applyBorder="1" applyAlignment="1">
      <alignment horizontal="right" wrapText="1"/>
      <protection/>
    </xf>
    <xf numFmtId="0" fontId="24" fillId="0" borderId="29" xfId="64" applyFont="1" applyFill="1" applyBorder="1" applyAlignment="1" applyProtection="1">
      <alignment horizontal="left" wrapText="1"/>
      <protection/>
    </xf>
    <xf numFmtId="182" fontId="24" fillId="0" borderId="29" xfId="58" applyNumberFormat="1" applyFont="1" applyFill="1" applyBorder="1" applyAlignment="1">
      <alignment horizontal="right" wrapText="1" shrinkToFit="1"/>
      <protection/>
    </xf>
    <xf numFmtId="0" fontId="24" fillId="0" borderId="19" xfId="58" applyFont="1" applyFill="1" applyBorder="1" applyAlignment="1">
      <alignment horizontal="right" wrapText="1"/>
      <protection/>
    </xf>
    <xf numFmtId="184" fontId="25" fillId="0" borderId="11" xfId="54" applyNumberFormat="1" applyFont="1" applyFill="1" applyBorder="1">
      <alignment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64" zoomScaleNormal="75" zoomScaleSheetLayoutView="64" zoomScalePageLayoutView="0" workbookViewId="0" topLeftCell="A10">
      <selection activeCell="A10" sqref="A1:IV16384"/>
    </sheetView>
  </sheetViews>
  <sheetFormatPr defaultColWidth="9.00390625" defaultRowHeight="12.75"/>
  <cols>
    <col min="1" max="1" width="15.875" style="3" customWidth="1"/>
    <col min="2" max="2" width="51.75390625" style="10" customWidth="1"/>
    <col min="3" max="3" width="19.375" style="3" customWidth="1"/>
    <col min="4" max="4" width="14.75390625" style="3" customWidth="1"/>
    <col min="5" max="5" width="12.875" style="3" customWidth="1"/>
    <col min="6" max="6" width="9.125" style="3" customWidth="1"/>
    <col min="7" max="7" width="11.875" style="3" customWidth="1"/>
    <col min="8" max="8" width="12.00390625" style="3" customWidth="1"/>
    <col min="9" max="9" width="9.75390625" style="3" bestFit="1" customWidth="1"/>
    <col min="10" max="16384" width="9.125" style="3" customWidth="1"/>
  </cols>
  <sheetData>
    <row r="1" spans="1:5" ht="22.5">
      <c r="A1" s="25" t="s">
        <v>23</v>
      </c>
      <c r="B1" s="25"/>
      <c r="C1" s="25"/>
      <c r="D1" s="25"/>
      <c r="E1" s="25"/>
    </row>
    <row r="2" spans="1:5" ht="22.5">
      <c r="A2" s="25" t="s">
        <v>53</v>
      </c>
      <c r="B2" s="25"/>
      <c r="C2" s="25"/>
      <c r="D2" s="25"/>
      <c r="E2" s="25"/>
    </row>
    <row r="3" spans="1:5" ht="12" customHeight="1" thickBot="1">
      <c r="A3" s="1"/>
      <c r="B3" s="9"/>
      <c r="C3" s="4"/>
      <c r="D3" s="4"/>
      <c r="E3" s="2"/>
    </row>
    <row r="4" spans="1:5" ht="69" customHeight="1" thickBot="1">
      <c r="A4" s="29" t="s">
        <v>0</v>
      </c>
      <c r="B4" s="30" t="s">
        <v>1</v>
      </c>
      <c r="C4" s="31" t="s">
        <v>41</v>
      </c>
      <c r="D4" s="31" t="s">
        <v>20</v>
      </c>
      <c r="E4" s="32" t="s">
        <v>4</v>
      </c>
    </row>
    <row r="5" spans="1:5" ht="23.25" customHeight="1" thickBot="1">
      <c r="A5" s="33" t="s">
        <v>6</v>
      </c>
      <c r="B5" s="34"/>
      <c r="C5" s="34"/>
      <c r="D5" s="34"/>
      <c r="E5" s="35"/>
    </row>
    <row r="6" spans="1:5" ht="29.25" customHeight="1" thickBot="1">
      <c r="A6" s="36">
        <v>10000000</v>
      </c>
      <c r="B6" s="37" t="s">
        <v>2</v>
      </c>
      <c r="C6" s="38">
        <f>C7+C8+C9</f>
        <v>18708</v>
      </c>
      <c r="D6" s="38">
        <f>D7+D8+D9</f>
        <v>18535.999999999996</v>
      </c>
      <c r="E6" s="39">
        <f aca="true" t="shared" si="0" ref="E6:E23">D6/C6*100</f>
        <v>99.0806072268548</v>
      </c>
    </row>
    <row r="7" spans="1:5" ht="38.25" customHeight="1">
      <c r="A7" s="40">
        <v>11010000</v>
      </c>
      <c r="B7" s="41" t="s">
        <v>10</v>
      </c>
      <c r="C7" s="42">
        <v>18340</v>
      </c>
      <c r="D7" s="43">
        <v>17917.8</v>
      </c>
      <c r="E7" s="44">
        <f t="shared" si="0"/>
        <v>97.69792802617229</v>
      </c>
    </row>
    <row r="8" spans="1:5" ht="39" customHeight="1">
      <c r="A8" s="45" t="s">
        <v>22</v>
      </c>
      <c r="B8" s="46" t="s">
        <v>21</v>
      </c>
      <c r="C8" s="42"/>
      <c r="D8" s="42">
        <v>5.1</v>
      </c>
      <c r="E8" s="44"/>
    </row>
    <row r="9" spans="1:5" ht="39" customHeight="1" thickBot="1">
      <c r="A9" s="45">
        <v>13000000</v>
      </c>
      <c r="B9" s="46" t="s">
        <v>48</v>
      </c>
      <c r="C9" s="42">
        <v>368</v>
      </c>
      <c r="D9" s="43">
        <v>613.1</v>
      </c>
      <c r="E9" s="44" t="s">
        <v>52</v>
      </c>
    </row>
    <row r="10" spans="1:5" ht="27" customHeight="1" thickBot="1">
      <c r="A10" s="47">
        <v>20000000</v>
      </c>
      <c r="B10" s="48" t="s">
        <v>3</v>
      </c>
      <c r="C10" s="49">
        <f>C11+C14+C12+C13</f>
        <v>540</v>
      </c>
      <c r="D10" s="49">
        <f>D11+D14+D12+D13</f>
        <v>1189.2</v>
      </c>
      <c r="E10" s="44">
        <f t="shared" si="0"/>
        <v>220.22222222222223</v>
      </c>
    </row>
    <row r="11" spans="1:5" ht="72.75" customHeight="1">
      <c r="A11" s="40" t="s">
        <v>24</v>
      </c>
      <c r="B11" s="41" t="s">
        <v>25</v>
      </c>
      <c r="C11" s="42"/>
      <c r="D11" s="42">
        <v>7.7</v>
      </c>
      <c r="E11" s="44"/>
    </row>
    <row r="12" spans="1:9" ht="41.25" customHeight="1">
      <c r="A12" s="45" t="s">
        <v>28</v>
      </c>
      <c r="B12" s="46" t="s">
        <v>29</v>
      </c>
      <c r="C12" s="42">
        <v>350</v>
      </c>
      <c r="D12" s="43">
        <v>183.6</v>
      </c>
      <c r="E12" s="44">
        <f t="shared" si="0"/>
        <v>52.457142857142856</v>
      </c>
      <c r="I12" s="5"/>
    </row>
    <row r="13" spans="1:5" ht="54.75" customHeight="1">
      <c r="A13" s="50" t="s">
        <v>49</v>
      </c>
      <c r="B13" s="51" t="s">
        <v>50</v>
      </c>
      <c r="C13" s="43">
        <v>190</v>
      </c>
      <c r="D13" s="43">
        <v>179.3</v>
      </c>
      <c r="E13" s="44">
        <f t="shared" si="0"/>
        <v>94.36842105263159</v>
      </c>
    </row>
    <row r="14" spans="1:5" ht="41.25" customHeight="1" thickBot="1">
      <c r="A14" s="50" t="s">
        <v>26</v>
      </c>
      <c r="B14" s="51" t="s">
        <v>27</v>
      </c>
      <c r="C14" s="43">
        <v>0</v>
      </c>
      <c r="D14" s="43">
        <v>818.6</v>
      </c>
      <c r="E14" s="44"/>
    </row>
    <row r="15" spans="1:5" ht="28.5" customHeight="1" hidden="1" thickBot="1">
      <c r="A15" s="47" t="s">
        <v>37</v>
      </c>
      <c r="B15" s="52" t="s">
        <v>38</v>
      </c>
      <c r="C15" s="49">
        <f>C16</f>
        <v>0</v>
      </c>
      <c r="D15" s="49">
        <f>D16</f>
        <v>0</v>
      </c>
      <c r="E15" s="44" t="e">
        <f t="shared" si="0"/>
        <v>#DIV/0!</v>
      </c>
    </row>
    <row r="16" spans="1:5" ht="76.5" hidden="1" thickBot="1">
      <c r="A16" s="40" t="s">
        <v>39</v>
      </c>
      <c r="B16" s="53" t="s">
        <v>40</v>
      </c>
      <c r="C16" s="54"/>
      <c r="D16" s="55"/>
      <c r="E16" s="44" t="e">
        <f t="shared" si="0"/>
        <v>#DIV/0!</v>
      </c>
    </row>
    <row r="17" spans="1:5" ht="19.5" thickBot="1">
      <c r="A17" s="56"/>
      <c r="B17" s="57" t="s">
        <v>8</v>
      </c>
      <c r="C17" s="58">
        <f>C6+C10+C15</f>
        <v>19248</v>
      </c>
      <c r="D17" s="58">
        <f>D6+D10+D15</f>
        <v>19725.199999999997</v>
      </c>
      <c r="E17" s="44">
        <f t="shared" si="0"/>
        <v>102.47921862011636</v>
      </c>
    </row>
    <row r="18" spans="1:5" ht="22.5" customHeight="1" thickBot="1">
      <c r="A18" s="47" t="s">
        <v>5</v>
      </c>
      <c r="B18" s="52" t="s">
        <v>7</v>
      </c>
      <c r="C18" s="49">
        <f>C19+C22+C20+C21</f>
        <v>46594.6</v>
      </c>
      <c r="D18" s="49">
        <f>D19+D22+D20+D21</f>
        <v>45212.9</v>
      </c>
      <c r="E18" s="44">
        <f t="shared" si="0"/>
        <v>97.03463491477554</v>
      </c>
    </row>
    <row r="19" spans="1:5" s="7" customFormat="1" ht="39.75" customHeight="1">
      <c r="A19" s="59">
        <v>41020000</v>
      </c>
      <c r="B19" s="60" t="s">
        <v>42</v>
      </c>
      <c r="C19" s="43">
        <v>4088.8</v>
      </c>
      <c r="D19" s="43">
        <v>3748.1</v>
      </c>
      <c r="E19" s="44">
        <f t="shared" si="0"/>
        <v>91.66748190178046</v>
      </c>
    </row>
    <row r="20" spans="1:5" s="7" customFormat="1" ht="39.75" customHeight="1">
      <c r="A20" s="61">
        <v>41030000</v>
      </c>
      <c r="B20" s="62" t="s">
        <v>43</v>
      </c>
      <c r="C20" s="43">
        <v>20246.7</v>
      </c>
      <c r="D20" s="43">
        <v>20246.7</v>
      </c>
      <c r="E20" s="44">
        <f t="shared" si="0"/>
        <v>100</v>
      </c>
    </row>
    <row r="21" spans="1:5" s="7" customFormat="1" ht="39.75" customHeight="1">
      <c r="A21" s="61">
        <v>41040000</v>
      </c>
      <c r="B21" s="63" t="s">
        <v>44</v>
      </c>
      <c r="C21" s="43">
        <v>4134.2</v>
      </c>
      <c r="D21" s="43">
        <v>4011.3</v>
      </c>
      <c r="E21" s="44">
        <f t="shared" si="0"/>
        <v>97.02723622466259</v>
      </c>
    </row>
    <row r="22" spans="1:9" s="7" customFormat="1" ht="39.75" customHeight="1" thickBot="1">
      <c r="A22" s="61">
        <v>41050000</v>
      </c>
      <c r="B22" s="62" t="s">
        <v>45</v>
      </c>
      <c r="C22" s="43">
        <v>18124.9</v>
      </c>
      <c r="D22" s="43">
        <v>17206.8</v>
      </c>
      <c r="E22" s="44">
        <f t="shared" si="0"/>
        <v>94.93459274258063</v>
      </c>
      <c r="G22" s="8"/>
      <c r="H22" s="8"/>
      <c r="I22" s="8"/>
    </row>
    <row r="23" spans="1:9" ht="29.25" customHeight="1" thickBot="1">
      <c r="A23" s="64"/>
      <c r="B23" s="65" t="s">
        <v>9</v>
      </c>
      <c r="C23" s="66">
        <f>C18+C17</f>
        <v>65842.6</v>
      </c>
      <c r="D23" s="66">
        <f>D18+D17</f>
        <v>64938.1</v>
      </c>
      <c r="E23" s="44">
        <f t="shared" si="0"/>
        <v>98.62626931500273</v>
      </c>
      <c r="G23" s="19"/>
      <c r="H23" s="19"/>
      <c r="I23" s="6"/>
    </row>
    <row r="24" spans="1:9" ht="41.25" customHeight="1" thickBot="1">
      <c r="A24" s="67"/>
      <c r="B24" s="57" t="s">
        <v>51</v>
      </c>
      <c r="C24" s="49"/>
      <c r="D24" s="49">
        <v>0</v>
      </c>
      <c r="E24" s="44"/>
      <c r="G24" s="6"/>
      <c r="H24" s="6"/>
      <c r="I24" s="6"/>
    </row>
    <row r="25" spans="1:5" s="20" customFormat="1" ht="21.75" customHeight="1" thickBot="1">
      <c r="A25" s="26" t="s">
        <v>11</v>
      </c>
      <c r="B25" s="27"/>
      <c r="C25" s="27"/>
      <c r="D25" s="27"/>
      <c r="E25" s="28"/>
    </row>
    <row r="26" spans="1:5" s="21" customFormat="1" ht="22.5" customHeight="1">
      <c r="A26" s="11" t="s">
        <v>30</v>
      </c>
      <c r="B26" s="12" t="s">
        <v>12</v>
      </c>
      <c r="C26" s="68">
        <v>3498.5820000000003</v>
      </c>
      <c r="D26" s="68">
        <v>2727.79518</v>
      </c>
      <c r="E26" s="18">
        <f aca="true" t="shared" si="1" ref="E26:E34">IF(C26=0,"",IF(D26/C26*100&gt;=200,"В/100",D26/C26*100))</f>
        <v>77.9685935616201</v>
      </c>
    </row>
    <row r="27" spans="1:5" s="21" customFormat="1" ht="30" customHeight="1">
      <c r="A27" s="11" t="s">
        <v>31</v>
      </c>
      <c r="B27" s="12" t="s">
        <v>13</v>
      </c>
      <c r="C27" s="68">
        <v>36629.75030000001</v>
      </c>
      <c r="D27" s="68">
        <v>26260.705</v>
      </c>
      <c r="E27" s="18">
        <f t="shared" si="1"/>
        <v>71.69228505497072</v>
      </c>
    </row>
    <row r="28" spans="1:5" s="21" customFormat="1" ht="19.5" customHeight="1">
      <c r="A28" s="11" t="s">
        <v>32</v>
      </c>
      <c r="B28" s="12" t="s">
        <v>14</v>
      </c>
      <c r="C28" s="68">
        <v>23244.532</v>
      </c>
      <c r="D28" s="68">
        <v>19928.14379</v>
      </c>
      <c r="E28" s="18">
        <f t="shared" si="1"/>
        <v>85.73260924332655</v>
      </c>
    </row>
    <row r="29" spans="1:5" s="21" customFormat="1" ht="42" customHeight="1">
      <c r="A29" s="11" t="s">
        <v>33</v>
      </c>
      <c r="B29" s="12" t="s">
        <v>19</v>
      </c>
      <c r="C29" s="68">
        <v>5346.601999999999</v>
      </c>
      <c r="D29" s="68">
        <v>4407.49051</v>
      </c>
      <c r="E29" s="18">
        <f t="shared" si="1"/>
        <v>82.43535819572881</v>
      </c>
    </row>
    <row r="30" spans="1:5" s="21" customFormat="1" ht="25.5" customHeight="1">
      <c r="A30" s="11" t="s">
        <v>34</v>
      </c>
      <c r="B30" s="12" t="s">
        <v>15</v>
      </c>
      <c r="C30" s="68">
        <v>2372.01388</v>
      </c>
      <c r="D30" s="68">
        <v>1446.9943</v>
      </c>
      <c r="E30" s="18">
        <f t="shared" si="1"/>
        <v>61.00277541377624</v>
      </c>
    </row>
    <row r="31" spans="1:5" s="21" customFormat="1" ht="25.5" customHeight="1">
      <c r="A31" s="11" t="s">
        <v>35</v>
      </c>
      <c r="B31" s="12" t="s">
        <v>16</v>
      </c>
      <c r="C31" s="68">
        <v>1577.84</v>
      </c>
      <c r="D31" s="68">
        <v>714.33189</v>
      </c>
      <c r="E31" s="18">
        <f t="shared" si="1"/>
        <v>45.272771003397054</v>
      </c>
    </row>
    <row r="32" spans="1:5" s="21" customFormat="1" ht="30" customHeight="1">
      <c r="A32" s="11" t="s">
        <v>36</v>
      </c>
      <c r="B32" s="12" t="s">
        <v>47</v>
      </c>
      <c r="C32" s="68">
        <v>666.3</v>
      </c>
      <c r="D32" s="68">
        <v>323.70095</v>
      </c>
      <c r="E32" s="18">
        <f t="shared" si="1"/>
        <v>48.58186252438841</v>
      </c>
    </row>
    <row r="33" spans="1:5" s="21" customFormat="1" ht="24.75" customHeight="1" thickBot="1">
      <c r="A33" s="13" t="s">
        <v>46</v>
      </c>
      <c r="B33" s="14" t="s">
        <v>17</v>
      </c>
      <c r="C33" s="68">
        <v>2091.8140000000003</v>
      </c>
      <c r="D33" s="68">
        <v>2091.8140000000003</v>
      </c>
      <c r="E33" s="18">
        <f t="shared" si="1"/>
        <v>100</v>
      </c>
    </row>
    <row r="34" spans="1:5" s="22" customFormat="1" ht="23.25" customHeight="1" thickBot="1">
      <c r="A34" s="15"/>
      <c r="B34" s="16" t="s">
        <v>18</v>
      </c>
      <c r="C34" s="17">
        <f>SUM(C26:C33)</f>
        <v>75427.43418</v>
      </c>
      <c r="D34" s="17">
        <f>SUM(D26:D33)</f>
        <v>57900.975620000005</v>
      </c>
      <c r="E34" s="18">
        <f t="shared" si="1"/>
        <v>76.76381445221263</v>
      </c>
    </row>
    <row r="35" spans="3:5" ht="12.75">
      <c r="C35" s="21"/>
      <c r="D35" s="21"/>
      <c r="E35" s="21"/>
    </row>
    <row r="36" spans="2:5" ht="12.75">
      <c r="B36" s="23"/>
      <c r="C36" s="24"/>
      <c r="D36" s="24"/>
      <c r="E36" s="24"/>
    </row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ххх</cp:lastModifiedBy>
  <cp:lastPrinted>2019-12-03T14:30:04Z</cp:lastPrinted>
  <dcterms:created xsi:type="dcterms:W3CDTF">2015-04-06T06:03:14Z</dcterms:created>
  <dcterms:modified xsi:type="dcterms:W3CDTF">2020-08-17T08:48:15Z</dcterms:modified>
  <cp:category/>
  <cp:version/>
  <cp:contentType/>
  <cp:contentStatus/>
</cp:coreProperties>
</file>